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ARRIERES-CNRACL\CARRIERES\RUPTURE CONVENTIONNELLE\"/>
    </mc:Choice>
  </mc:AlternateContent>
  <xr:revisionPtr revIDLastSave="0" documentId="13_ncr:1_{B87107C6-F088-4848-AC9E-227C5042765D}" xr6:coauthVersionLast="47" xr6:coauthVersionMax="47" xr10:uidLastSave="{00000000-0000-0000-0000-000000000000}"/>
  <bookViews>
    <workbookView xWindow="-120" yWindow="-120" windowWidth="29040" windowHeight="15720" xr2:uid="{3C3FE2CF-98FF-4F29-8C32-ED6791A36F62}"/>
  </bookViews>
  <sheets>
    <sheet name="Feuil1" sheetId="1" r:id="rId1"/>
  </sheets>
  <definedNames>
    <definedName name="_xlnm.Print_Area" localSheetId="0">Feuil1!$A$1:$L$52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1" l="1"/>
  <c r="J38" i="1"/>
  <c r="J36" i="1"/>
  <c r="J34" i="1"/>
  <c r="J32" i="1"/>
  <c r="J24" i="1"/>
  <c r="K49" i="1" l="1"/>
  <c r="K36" i="1"/>
  <c r="K32" i="1"/>
  <c r="K38" i="1"/>
  <c r="K34" i="1"/>
  <c r="J40" i="1"/>
  <c r="K42" i="1" l="1"/>
  <c r="J49" i="1" s="1"/>
</calcChain>
</file>

<file path=xl/sharedStrings.xml><?xml version="1.0" encoding="utf-8"?>
<sst xmlns="http://schemas.openxmlformats.org/spreadsheetml/2006/main" count="18" uniqueCount="18">
  <si>
    <t xml:space="preserve">Rappel de la réglementation :
Le montant de l’indemnité ne peut être inférieur aux montants suivants :
-	1/4 de mois de rémunération brute par année d’ancienneté jusqu’à 9 ans (soit 2,5 mois pour 10 ans d’ancienneté),
-	2/5èmes de mois de rémunération brute par année d’ancienneté entre 10 ans et 14 ans d’ancienneté (soit 2 mois pour 5 ans d’ancienneté),
-	1/2 mois de rémunération brute par année d’ancienneté entre 15 ans et 19 ans d’ancienneté (soit 2,5 mois pour 5 ans d’ancienneté),
-	3/5èmes de mois de rémunération brute par année d’ancienneté entre 20 ans et 24 ans d’ancienneté. 
Le montant maximum de l’indemnité ne peut excéder une somme équivalente à un douzième (1/12ème) de la rémunération brute annuelle perçue par l’agent par année d’ancienneté, dans la limite de 24 ans d’ancienneté (soit 2 ans pour 24 ans d’ancienneté). </t>
  </si>
  <si>
    <t>Rémunération annuelle brute perçue par l'agent au cours de l'année civile précédent celle de la date d'effet de la rupture conventionnelle :</t>
  </si>
  <si>
    <t xml:space="preserve">Rémunération mensuelle brute de l'agent : </t>
  </si>
  <si>
    <t>Année d'ancienneté de l'agent :</t>
  </si>
  <si>
    <t>Montant de l'indemnité :</t>
  </si>
  <si>
    <t>1/4 de mois de rémunération brute jusqu'à 10 ans :</t>
  </si>
  <si>
    <t>2/5 de mois de rémunération brute à partir de 10 ans et jusqu'à 15 ans :</t>
  </si>
  <si>
    <t>1/2 de mois de rémunération brute à partir de 15 ans et jusqu'à 20 ans :</t>
  </si>
  <si>
    <t>3/5 de mois de rémunération brute à partir de 20 ans et jusqu'à 24 ans :</t>
  </si>
  <si>
    <t>Montant minimum de l'indemnité :</t>
  </si>
  <si>
    <t>Total maximum 24 ans :</t>
  </si>
  <si>
    <t>Montant minimum :</t>
  </si>
  <si>
    <t>Montant maximum de l'indemnité :</t>
  </si>
  <si>
    <t>minimum</t>
  </si>
  <si>
    <t>maximum</t>
  </si>
  <si>
    <t xml:space="preserve">Le montant de l'indemnité à verser à l'agent peut se négocier entre : </t>
  </si>
  <si>
    <r>
      <t xml:space="preserve">Simulateur : Calcul de l'indemnité de rupture conventionnelle
</t>
    </r>
    <r>
      <rPr>
        <i/>
        <sz val="14"/>
        <color theme="1"/>
        <rFont val="Verdana"/>
        <family val="2"/>
      </rPr>
      <t>(les cases orangées sont à compléter)</t>
    </r>
    <r>
      <rPr>
        <b/>
        <sz val="14"/>
        <color theme="1"/>
        <rFont val="Verdana"/>
        <family val="2"/>
      </rPr>
      <t xml:space="preserve">
</t>
    </r>
    <r>
      <rPr>
        <b/>
        <i/>
        <sz val="10"/>
        <color theme="1"/>
        <rFont val="Verdana"/>
        <family val="2"/>
      </rPr>
      <t>Les informations générées par cet outil sont données uniquement à titre indicatif.</t>
    </r>
  </si>
  <si>
    <t xml:space="preserve">Montant maximum de l’indemnité = somme équivalente à un douzième (1/12ème) de la rémunération brute annuelle perçue par l’agent par année d’ancienneté, dans la limite de 24 ans d’ancienneté (soit 2 ans pour 24 ans d’ancienneté).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</si>
</sst>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i/>
      <sz val="9"/>
      <color theme="1"/>
      <name val="Verdana"/>
      <family val="2"/>
    </font>
    <font>
      <sz val="10"/>
      <color theme="1"/>
      <name val="Verdana"/>
      <family val="2"/>
    </font>
    <font>
      <i/>
      <sz val="14"/>
      <color theme="1"/>
      <name val="Verdana"/>
      <family val="2"/>
    </font>
    <font>
      <b/>
      <i/>
      <sz val="10"/>
      <color theme="1"/>
      <name val="Verdana"/>
      <family val="2"/>
    </font>
    <font>
      <sz val="8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/>
    <xf numFmtId="0" fontId="6" fillId="0" borderId="0" xfId="0" applyFont="1"/>
    <xf numFmtId="0" fontId="6" fillId="0" borderId="18" xfId="0" applyFont="1" applyBorder="1"/>
    <xf numFmtId="0" fontId="2" fillId="0" borderId="9" xfId="0" applyFont="1" applyBorder="1"/>
    <xf numFmtId="44" fontId="6" fillId="0" borderId="9" xfId="1" applyFont="1" applyBorder="1"/>
    <xf numFmtId="44" fontId="2" fillId="0" borderId="9" xfId="1" applyFont="1" applyBorder="1"/>
    <xf numFmtId="44" fontId="6" fillId="0" borderId="9" xfId="1" applyFont="1" applyBorder="1" applyAlignment="1"/>
    <xf numFmtId="0" fontId="6" fillId="3" borderId="9" xfId="0" applyFont="1" applyFill="1" applyBorder="1"/>
    <xf numFmtId="44" fontId="2" fillId="5" borderId="20" xfId="1" applyFont="1" applyFill="1" applyBorder="1"/>
    <xf numFmtId="44" fontId="2" fillId="5" borderId="9" xfId="1" applyFont="1" applyFill="1" applyBorder="1"/>
    <xf numFmtId="44" fontId="6" fillId="3" borderId="9" xfId="1" applyFont="1" applyFill="1" applyBorder="1" applyAlignment="1">
      <alignment vertical="center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3" fillId="5" borderId="18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3" fillId="4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4</xdr:row>
      <xdr:rowOff>83791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1A859DA-89EC-447D-95AF-123C42927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57350" cy="855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ED2D8-0427-4F45-BB00-A6638FFDC804}">
  <sheetPr>
    <pageSetUpPr fitToPage="1"/>
  </sheetPr>
  <dimension ref="A1:K49"/>
  <sheetViews>
    <sheetView tabSelected="1" topLeftCell="A22" workbookViewId="0">
      <selection activeCell="J27" sqref="J27"/>
    </sheetView>
  </sheetViews>
  <sheetFormatPr baseColWidth="10" defaultColWidth="11.42578125" defaultRowHeight="14.25" x14ac:dyDescent="0.2"/>
  <cols>
    <col min="1" max="9" width="11.42578125" style="2"/>
    <col min="10" max="10" width="16.85546875" style="2" customWidth="1"/>
    <col min="11" max="11" width="17" style="2" bestFit="1" customWidth="1"/>
    <col min="12" max="16384" width="11.42578125" style="2"/>
  </cols>
  <sheetData>
    <row r="1" spans="1:11" ht="15" customHeight="1" x14ac:dyDescent="0.2">
      <c r="A1" s="1"/>
      <c r="B1" s="1"/>
      <c r="C1" s="1"/>
      <c r="D1" s="32" t="s">
        <v>16</v>
      </c>
      <c r="E1" s="33"/>
      <c r="F1" s="33"/>
      <c r="G1" s="33"/>
      <c r="H1" s="33"/>
      <c r="I1" s="33"/>
      <c r="J1" s="33"/>
      <c r="K1" s="34"/>
    </row>
    <row r="2" spans="1:11" ht="15" customHeight="1" x14ac:dyDescent="0.2">
      <c r="A2" s="1"/>
      <c r="B2" s="1"/>
      <c r="C2" s="1"/>
      <c r="D2" s="35"/>
      <c r="E2" s="36"/>
      <c r="F2" s="36"/>
      <c r="G2" s="36"/>
      <c r="H2" s="36"/>
      <c r="I2" s="36"/>
      <c r="J2" s="36"/>
      <c r="K2" s="37"/>
    </row>
    <row r="3" spans="1:11" ht="15" customHeight="1" x14ac:dyDescent="0.2">
      <c r="A3" s="1"/>
      <c r="B3" s="1"/>
      <c r="C3" s="1"/>
      <c r="D3" s="35"/>
      <c r="E3" s="36"/>
      <c r="F3" s="36"/>
      <c r="G3" s="36"/>
      <c r="H3" s="36"/>
      <c r="I3" s="36"/>
      <c r="J3" s="36"/>
      <c r="K3" s="37"/>
    </row>
    <row r="4" spans="1:11" ht="15.75" customHeight="1" thickBot="1" x14ac:dyDescent="0.25">
      <c r="A4" s="1"/>
      <c r="B4" s="1"/>
      <c r="C4" s="1"/>
      <c r="D4" s="38"/>
      <c r="E4" s="39"/>
      <c r="F4" s="39"/>
      <c r="G4" s="39"/>
      <c r="H4" s="39"/>
      <c r="I4" s="39"/>
      <c r="J4" s="39"/>
      <c r="K4" s="40"/>
    </row>
    <row r="5" spans="1:11" ht="9" customHeight="1" x14ac:dyDescent="0.2"/>
    <row r="6" spans="1:11" x14ac:dyDescent="0.2">
      <c r="A6" s="23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5"/>
    </row>
    <row r="7" spans="1:11" x14ac:dyDescent="0.2">
      <c r="A7" s="26"/>
      <c r="B7" s="27"/>
      <c r="C7" s="27"/>
      <c r="D7" s="27"/>
      <c r="E7" s="27"/>
      <c r="F7" s="27"/>
      <c r="G7" s="27"/>
      <c r="H7" s="27"/>
      <c r="I7" s="27"/>
      <c r="J7" s="27"/>
      <c r="K7" s="28"/>
    </row>
    <row r="8" spans="1:11" x14ac:dyDescent="0.2">
      <c r="A8" s="26"/>
      <c r="B8" s="27"/>
      <c r="C8" s="27"/>
      <c r="D8" s="27"/>
      <c r="E8" s="27"/>
      <c r="F8" s="27"/>
      <c r="G8" s="27"/>
      <c r="H8" s="27"/>
      <c r="I8" s="27"/>
      <c r="J8" s="27"/>
      <c r="K8" s="28"/>
    </row>
    <row r="9" spans="1:11" x14ac:dyDescent="0.2">
      <c r="A9" s="26"/>
      <c r="B9" s="27"/>
      <c r="C9" s="27"/>
      <c r="D9" s="27"/>
      <c r="E9" s="27"/>
      <c r="F9" s="27"/>
      <c r="G9" s="27"/>
      <c r="H9" s="27"/>
      <c r="I9" s="27"/>
      <c r="J9" s="27"/>
      <c r="K9" s="28"/>
    </row>
    <row r="10" spans="1:11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8"/>
    </row>
    <row r="11" spans="1:11" x14ac:dyDescent="0.2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8"/>
    </row>
    <row r="12" spans="1:11" x14ac:dyDescent="0.2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8"/>
    </row>
    <row r="13" spans="1:11" ht="3" customHeight="1" x14ac:dyDescent="0.2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8"/>
    </row>
    <row r="14" spans="1:11" ht="14.25" hidden="1" customHeight="1" x14ac:dyDescent="0.2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8"/>
    </row>
    <row r="15" spans="1:11" ht="14.25" hidden="1" customHeight="1" x14ac:dyDescent="0.2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8"/>
    </row>
    <row r="16" spans="1:11" ht="14.25" hidden="1" customHeight="1" x14ac:dyDescent="0.2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8"/>
    </row>
    <row r="17" spans="1:11" ht="14.25" hidden="1" customHeight="1" x14ac:dyDescent="0.2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8"/>
    </row>
    <row r="18" spans="1:11" ht="14.25" hidden="1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8"/>
    </row>
    <row r="19" spans="1:11" ht="14.25" hidden="1" customHeight="1" x14ac:dyDescent="0.2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11" ht="10.5" customHeight="1" x14ac:dyDescent="0.2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1"/>
    </row>
    <row r="22" spans="1:11" ht="29.25" customHeight="1" x14ac:dyDescent="0.2">
      <c r="A22" s="41" t="s">
        <v>1</v>
      </c>
      <c r="B22" s="42"/>
      <c r="C22" s="42"/>
      <c r="D22" s="42"/>
      <c r="E22" s="42"/>
      <c r="F22" s="42"/>
      <c r="G22" s="42"/>
      <c r="H22" s="43"/>
      <c r="I22" s="3"/>
      <c r="J22" s="12">
        <v>24000</v>
      </c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19" t="s">
        <v>2</v>
      </c>
      <c r="B24" s="20"/>
      <c r="C24" s="20"/>
      <c r="D24" s="20"/>
      <c r="E24" s="20"/>
      <c r="F24" s="20"/>
      <c r="G24" s="20"/>
      <c r="H24" s="21"/>
      <c r="I24" s="3"/>
      <c r="J24" s="8">
        <f>J22/12</f>
        <v>2000</v>
      </c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19" t="s">
        <v>3</v>
      </c>
      <c r="B26" s="20"/>
      <c r="C26" s="20"/>
      <c r="D26" s="20"/>
      <c r="E26" s="20"/>
      <c r="F26" s="20"/>
      <c r="G26" s="20"/>
      <c r="H26" s="21"/>
      <c r="I26" s="3"/>
      <c r="J26" s="9">
        <v>10</v>
      </c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">
      <c r="A28" s="22" t="s">
        <v>4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">
      <c r="A30" s="16" t="s">
        <v>9</v>
      </c>
      <c r="B30" s="17"/>
      <c r="C30" s="17"/>
      <c r="D30" s="17"/>
      <c r="E30" s="17"/>
      <c r="F30" s="17"/>
      <c r="G30" s="17"/>
      <c r="H30" s="17"/>
      <c r="I30" s="17"/>
      <c r="J30" s="17"/>
      <c r="K30" s="18"/>
    </row>
    <row r="31" spans="1:1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19" t="s">
        <v>5</v>
      </c>
      <c r="B32" s="20"/>
      <c r="C32" s="20"/>
      <c r="D32" s="20"/>
      <c r="E32" s="20"/>
      <c r="F32" s="20"/>
      <c r="G32" s="20"/>
      <c r="H32" s="21"/>
      <c r="I32" s="3"/>
      <c r="J32" s="4">
        <f>IF(J26&gt;10,10,J26)</f>
        <v>10</v>
      </c>
      <c r="K32" s="6">
        <f>(1/4*J24*J32)</f>
        <v>5000</v>
      </c>
    </row>
    <row r="34" spans="1:11" x14ac:dyDescent="0.2">
      <c r="A34" s="19" t="s">
        <v>6</v>
      </c>
      <c r="B34" s="20"/>
      <c r="C34" s="20"/>
      <c r="D34" s="20"/>
      <c r="E34" s="20"/>
      <c r="F34" s="20"/>
      <c r="G34" s="20"/>
      <c r="H34" s="21"/>
      <c r="I34" s="3"/>
      <c r="J34" s="4">
        <f>IF(J26&lt;11,0,IF(J26&lt;16,J26-10,5))</f>
        <v>0</v>
      </c>
      <c r="K34" s="6">
        <f>J24*2/5*J34</f>
        <v>0</v>
      </c>
    </row>
    <row r="36" spans="1:11" x14ac:dyDescent="0.2">
      <c r="A36" s="19" t="s">
        <v>7</v>
      </c>
      <c r="B36" s="20"/>
      <c r="C36" s="20"/>
      <c r="D36" s="20"/>
      <c r="E36" s="20"/>
      <c r="F36" s="20"/>
      <c r="G36" s="20"/>
      <c r="H36" s="21"/>
      <c r="I36" s="3"/>
      <c r="J36" s="4">
        <f>IF(J26&lt;15,0,IF(J26&lt;21,J26-15,5))</f>
        <v>0</v>
      </c>
      <c r="K36" s="6">
        <f>J24*1/2*J36</f>
        <v>0</v>
      </c>
    </row>
    <row r="38" spans="1:11" x14ac:dyDescent="0.2">
      <c r="A38" s="19" t="s">
        <v>8</v>
      </c>
      <c r="B38" s="20"/>
      <c r="C38" s="20"/>
      <c r="D38" s="20"/>
      <c r="E38" s="20"/>
      <c r="F38" s="20"/>
      <c r="G38" s="20"/>
      <c r="H38" s="21"/>
      <c r="I38" s="3"/>
      <c r="J38" s="4">
        <f>IF(J26&lt;20,0,IF(J26&lt;25,J26-20,4))</f>
        <v>0</v>
      </c>
      <c r="K38" s="6">
        <f>J24*3/5*J38</f>
        <v>0</v>
      </c>
    </row>
    <row r="40" spans="1:11" x14ac:dyDescent="0.2">
      <c r="F40" s="13" t="s">
        <v>10</v>
      </c>
      <c r="G40" s="14"/>
      <c r="H40" s="15"/>
      <c r="J40" s="5">
        <f>SUM(J32+J34+J36+J38)</f>
        <v>10</v>
      </c>
    </row>
    <row r="42" spans="1:11" x14ac:dyDescent="0.2">
      <c r="F42" s="13" t="s">
        <v>11</v>
      </c>
      <c r="G42" s="14"/>
      <c r="H42" s="15"/>
      <c r="K42" s="7">
        <f>K32+K34+K36+K38</f>
        <v>5000</v>
      </c>
    </row>
    <row r="44" spans="1:11" x14ac:dyDescent="0.2">
      <c r="A44" s="16" t="s">
        <v>12</v>
      </c>
      <c r="B44" s="17"/>
      <c r="C44" s="17"/>
      <c r="D44" s="17"/>
      <c r="E44" s="17"/>
      <c r="F44" s="17"/>
      <c r="G44" s="17"/>
      <c r="H44" s="17"/>
      <c r="I44" s="17"/>
      <c r="J44" s="17"/>
      <c r="K44" s="18"/>
    </row>
    <row r="46" spans="1:11" ht="14.25" customHeight="1" x14ac:dyDescent="0.2">
      <c r="A46" s="44" t="s">
        <v>17</v>
      </c>
      <c r="B46" s="44"/>
      <c r="C46" s="44"/>
      <c r="D46" s="44"/>
      <c r="E46" s="44"/>
      <c r="F46" s="44"/>
      <c r="G46" s="44"/>
      <c r="H46" s="44"/>
      <c r="I46" s="44"/>
      <c r="K46" s="7">
        <f>IF(J26&lt;24,(1/12*J22*J26),(1/12*J22*24))</f>
        <v>20000</v>
      </c>
    </row>
    <row r="47" spans="1:11" x14ac:dyDescent="0.2">
      <c r="A47" s="44"/>
      <c r="B47" s="44"/>
      <c r="C47" s="44"/>
      <c r="D47" s="44"/>
      <c r="E47" s="44"/>
      <c r="F47" s="44"/>
      <c r="G47" s="44"/>
      <c r="H47" s="44"/>
      <c r="I47" s="44"/>
    </row>
    <row r="48" spans="1:11" x14ac:dyDescent="0.2">
      <c r="J48" s="5" t="s">
        <v>13</v>
      </c>
      <c r="K48" s="5" t="s">
        <v>14</v>
      </c>
    </row>
    <row r="49" spans="1:11" x14ac:dyDescent="0.2">
      <c r="A49" s="16" t="s">
        <v>15</v>
      </c>
      <c r="B49" s="17"/>
      <c r="C49" s="17"/>
      <c r="D49" s="17"/>
      <c r="E49" s="17"/>
      <c r="F49" s="17"/>
      <c r="G49" s="17"/>
      <c r="H49" s="17"/>
      <c r="I49" s="18"/>
      <c r="J49" s="10">
        <f>K42</f>
        <v>5000</v>
      </c>
      <c r="K49" s="11">
        <f>K46</f>
        <v>20000</v>
      </c>
    </row>
  </sheetData>
  <mergeCells count="16">
    <mergeCell ref="A6:K20"/>
    <mergeCell ref="D1:K4"/>
    <mergeCell ref="A22:H22"/>
    <mergeCell ref="A34:H34"/>
    <mergeCell ref="A36:H36"/>
    <mergeCell ref="A38:H38"/>
    <mergeCell ref="A30:K30"/>
    <mergeCell ref="A24:H24"/>
    <mergeCell ref="A26:H26"/>
    <mergeCell ref="A28:K28"/>
    <mergeCell ref="A32:H32"/>
    <mergeCell ref="F40:H40"/>
    <mergeCell ref="F42:H42"/>
    <mergeCell ref="A44:K44"/>
    <mergeCell ref="A49:I49"/>
    <mergeCell ref="A46:I47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CdG61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Séverine</dc:creator>
  <cp:lastModifiedBy>Séverine BOULLE</cp:lastModifiedBy>
  <cp:lastPrinted>2020-02-11T14:10:28Z</cp:lastPrinted>
  <dcterms:created xsi:type="dcterms:W3CDTF">2020-02-03T11:41:24Z</dcterms:created>
  <dcterms:modified xsi:type="dcterms:W3CDTF">2026-05-28T13:58:30Z</dcterms:modified>
</cp:coreProperties>
</file>