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firstSheet="1" activeTab="1"/>
  </bookViews>
  <sheets>
    <sheet name="Contrat à compter de juillet" sheetId="1" r:id="rId1"/>
    <sheet name="feuille 1" sheetId="2" r:id="rId2"/>
    <sheet name="Feuil1" sheetId="3" r:id="rId3"/>
    <sheet name="feuille 2" sheetId="4" r:id="rId4"/>
  </sheets>
  <definedNames/>
  <calcPr fullCalcOnLoad="1"/>
</workbook>
</file>

<file path=xl/sharedStrings.xml><?xml version="1.0" encoding="utf-8"?>
<sst xmlns="http://schemas.openxmlformats.org/spreadsheetml/2006/main" count="42" uniqueCount="37">
  <si>
    <t>Rémunération indiciaire</t>
  </si>
  <si>
    <t>Traitement brut</t>
  </si>
  <si>
    <t>CSG Déductible</t>
  </si>
  <si>
    <t>CSG Non Déd.</t>
  </si>
  <si>
    <t>CRDS</t>
  </si>
  <si>
    <t>URSSAF Maladie</t>
  </si>
  <si>
    <t>URSSAF Vieillesse</t>
  </si>
  <si>
    <t>URSSAF Solidarité</t>
  </si>
  <si>
    <t>URSSAF Allocations Familiales</t>
  </si>
  <si>
    <t>URSSAF FNAL</t>
  </si>
  <si>
    <t>URSSAF AT</t>
  </si>
  <si>
    <t>URSSAF Transport</t>
  </si>
  <si>
    <t>BASE</t>
  </si>
  <si>
    <t>TAUX</t>
  </si>
  <si>
    <t>MONTANT</t>
  </si>
  <si>
    <t>Net à payer</t>
  </si>
  <si>
    <t>Total Charges Patronales</t>
  </si>
  <si>
    <t>Solidarité</t>
  </si>
  <si>
    <t>Retraite Ircantec (Tr A)</t>
  </si>
  <si>
    <t>Retraite Ircantec (Tr B)</t>
  </si>
  <si>
    <t>URSSAF Vieillesse Plafond</t>
  </si>
  <si>
    <t>Simulation de Bulletin de Salaire concernant le médecin</t>
  </si>
  <si>
    <t>Reversement ASSEDIC-solidar PP</t>
  </si>
  <si>
    <t>Assedic Tr A Régime Général</t>
  </si>
  <si>
    <t>Assédic Tr B</t>
  </si>
  <si>
    <t>CNFPT</t>
  </si>
  <si>
    <t>Grade de Médecin Hors Classe -      3ème Echelon</t>
  </si>
  <si>
    <t>IB    1015</t>
  </si>
  <si>
    <t>IM    820</t>
  </si>
  <si>
    <t>Indemnité de Technicité</t>
  </si>
  <si>
    <t>Indemnité Spéciale</t>
  </si>
  <si>
    <t>Champs à compléter</t>
  </si>
  <si>
    <r>
      <rPr>
        <b/>
        <u val="single"/>
        <sz val="10"/>
        <rFont val="Verdana"/>
        <family val="2"/>
      </rPr>
      <t>Attention</t>
    </r>
    <r>
      <rPr>
        <sz val="10"/>
        <rFont val="Verdana"/>
        <family val="2"/>
      </rPr>
      <t xml:space="preserve"> : Ceci est un simulateur, vous devez compléter certains champs afin de procéder à votre simulation. Le service Emploi - Formation reste disponible pour les cas particuliers.</t>
    </r>
  </si>
  <si>
    <t>Centièmes</t>
  </si>
  <si>
    <t>Simulateur Table de concordance 100ème et minutes</t>
  </si>
  <si>
    <t>Minutes</t>
  </si>
  <si>
    <t>Les informations générées par cet outil sont données uniquement à titre indicatif.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</si>
</sst>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000"/>
    <numFmt numFmtId="166" formatCode="0.000000000"/>
    <numFmt numFmtId="167" formatCode="0.0000000000"/>
    <numFmt numFmtId="168" formatCode="[$-40C]dddd\ d\ mmmm\ yyyy"/>
  </numFmts>
  <fonts count="4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Verdana"/>
      <family val="2"/>
    </font>
    <font>
      <b/>
      <i/>
      <sz val="12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2BD3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10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14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0" fillId="0" borderId="2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10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10" fontId="7" fillId="0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7" fillId="34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4" fontId="5" fillId="0" borderId="0" xfId="44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0" fontId="2" fillId="0" borderId="29" xfId="0" applyNumberFormat="1" applyFont="1" applyBorder="1" applyAlignment="1">
      <alignment vertical="center" wrapText="1"/>
    </xf>
    <xf numFmtId="10" fontId="2" fillId="0" borderId="3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2</xdr:row>
      <xdr:rowOff>209550</xdr:rowOff>
    </xdr:to>
    <xdr:pic>
      <xdr:nvPicPr>
        <xdr:cNvPr id="1" name="Image 1" descr="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9.140625" style="0" customWidth="1"/>
    <col min="2" max="2" width="11.421875" style="1" customWidth="1"/>
    <col min="4" max="4" width="11.421875" style="1" customWidth="1"/>
    <col min="5" max="5" width="11.421875" style="2" customWidth="1"/>
    <col min="6" max="6" width="11.421875" style="1" customWidth="1"/>
  </cols>
  <sheetData>
    <row r="1" spans="1:6" ht="12.75">
      <c r="A1" s="68" t="s">
        <v>21</v>
      </c>
      <c r="B1" s="68"/>
      <c r="C1" s="68"/>
      <c r="D1" s="68"/>
      <c r="E1" s="68"/>
      <c r="F1" s="68"/>
    </row>
    <row r="2" spans="1:6" ht="12.75">
      <c r="A2" s="68"/>
      <c r="B2" s="68"/>
      <c r="C2" s="68"/>
      <c r="D2" s="68"/>
      <c r="E2" s="68"/>
      <c r="F2" s="68"/>
    </row>
    <row r="4" spans="1:6" ht="12.75">
      <c r="A4" s="4"/>
      <c r="B4" s="3" t="s">
        <v>27</v>
      </c>
      <c r="D4" s="73" t="s">
        <v>26</v>
      </c>
      <c r="E4" s="73"/>
      <c r="F4" s="73"/>
    </row>
    <row r="5" spans="1:6" ht="12.75">
      <c r="A5" s="4"/>
      <c r="B5" s="3" t="s">
        <v>28</v>
      </c>
      <c r="D5" s="73"/>
      <c r="E5" s="73"/>
      <c r="F5" s="73"/>
    </row>
    <row r="6" spans="1:2" ht="13.5" thickBot="1">
      <c r="A6" s="4"/>
      <c r="B6" s="3"/>
    </row>
    <row r="7" spans="2:6" ht="14.25" thickBot="1" thickTop="1">
      <c r="B7" s="5" t="s">
        <v>12</v>
      </c>
      <c r="C7" s="6" t="s">
        <v>13</v>
      </c>
      <c r="D7" s="7" t="s">
        <v>14</v>
      </c>
      <c r="E7" s="8" t="s">
        <v>13</v>
      </c>
      <c r="F7" s="9" t="s">
        <v>14</v>
      </c>
    </row>
    <row r="8" spans="1:6" ht="13.5" thickTop="1">
      <c r="A8" s="10" t="s">
        <v>0</v>
      </c>
      <c r="B8" s="13">
        <v>44.68</v>
      </c>
      <c r="C8" s="14">
        <v>24.2</v>
      </c>
      <c r="D8" s="14">
        <f>B8*C8</f>
        <v>1081.2559999999999</v>
      </c>
      <c r="E8" s="15"/>
      <c r="F8" s="16"/>
    </row>
    <row r="9" spans="1:6" ht="12.75">
      <c r="A9" s="11" t="s">
        <v>29</v>
      </c>
      <c r="B9" s="17"/>
      <c r="C9" s="18"/>
      <c r="D9" s="19">
        <v>248.84</v>
      </c>
      <c r="E9" s="20"/>
      <c r="F9" s="21"/>
    </row>
    <row r="10" spans="1:6" ht="12.75">
      <c r="A10" s="11" t="s">
        <v>30</v>
      </c>
      <c r="B10" s="17"/>
      <c r="C10" s="18"/>
      <c r="D10" s="19">
        <v>80</v>
      </c>
      <c r="E10" s="20"/>
      <c r="F10" s="21"/>
    </row>
    <row r="11" spans="1:6" ht="12.75">
      <c r="A11" s="26" t="s">
        <v>1</v>
      </c>
      <c r="B11" s="27"/>
      <c r="C11" s="28"/>
      <c r="D11" s="29">
        <f>D8+D9+D10</f>
        <v>1410.0959999999998</v>
      </c>
      <c r="E11" s="20"/>
      <c r="F11" s="21"/>
    </row>
    <row r="12" spans="1:6" ht="12.75">
      <c r="A12" s="11" t="s">
        <v>2</v>
      </c>
      <c r="B12" s="17">
        <f>D11*97%</f>
        <v>1367.7931199999998</v>
      </c>
      <c r="C12" s="20">
        <v>0.051</v>
      </c>
      <c r="D12" s="19">
        <f>B12*C12</f>
        <v>69.75744911999999</v>
      </c>
      <c r="E12" s="20"/>
      <c r="F12" s="21"/>
    </row>
    <row r="13" spans="1:6" ht="12.75">
      <c r="A13" s="11" t="s">
        <v>3</v>
      </c>
      <c r="B13" s="17">
        <f>D11*97%</f>
        <v>1367.7931199999998</v>
      </c>
      <c r="C13" s="20">
        <v>0.024</v>
      </c>
      <c r="D13" s="19">
        <f>B13*C13</f>
        <v>32.82703488</v>
      </c>
      <c r="E13" s="20"/>
      <c r="F13" s="21"/>
    </row>
    <row r="14" spans="1:6" ht="12.75">
      <c r="A14" s="11" t="s">
        <v>4</v>
      </c>
      <c r="B14" s="17">
        <f>D11*97%</f>
        <v>1367.7931199999998</v>
      </c>
      <c r="C14" s="20">
        <v>0.005</v>
      </c>
      <c r="D14" s="19">
        <f>B14*C14</f>
        <v>6.838965599999999</v>
      </c>
      <c r="E14" s="20"/>
      <c r="F14" s="21"/>
    </row>
    <row r="15" spans="1:6" ht="12.75">
      <c r="A15" s="11" t="s">
        <v>5</v>
      </c>
      <c r="B15" s="17">
        <f>D11</f>
        <v>1410.0959999999998</v>
      </c>
      <c r="C15" s="20">
        <v>0.0075</v>
      </c>
      <c r="D15" s="19">
        <f>B15*C15</f>
        <v>10.575719999999999</v>
      </c>
      <c r="E15" s="20"/>
      <c r="F15" s="21"/>
    </row>
    <row r="16" spans="1:6" ht="12.75">
      <c r="A16" s="11" t="s">
        <v>5</v>
      </c>
      <c r="B16" s="17">
        <f>D11</f>
        <v>1410.0959999999998</v>
      </c>
      <c r="C16" s="18"/>
      <c r="D16" s="19"/>
      <c r="E16" s="20">
        <v>0.128</v>
      </c>
      <c r="F16" s="21">
        <f aca="true" t="shared" si="0" ref="F16:F30">B16*E16</f>
        <v>180.49228799999997</v>
      </c>
    </row>
    <row r="17" spans="1:6" ht="12.75">
      <c r="A17" s="11" t="s">
        <v>20</v>
      </c>
      <c r="B17" s="17">
        <f>IF(D11&lt;2589,D11,2589)</f>
        <v>1410.0959999999998</v>
      </c>
      <c r="C17" s="20">
        <v>0.0665</v>
      </c>
      <c r="D17" s="19">
        <f>B17*C17</f>
        <v>93.77138399999998</v>
      </c>
      <c r="E17" s="20">
        <v>0.083</v>
      </c>
      <c r="F17" s="21">
        <f t="shared" si="0"/>
        <v>117.03796799999999</v>
      </c>
    </row>
    <row r="18" spans="1:6" ht="12.75">
      <c r="A18" s="11" t="s">
        <v>7</v>
      </c>
      <c r="B18" s="17">
        <f>D11</f>
        <v>1410.0959999999998</v>
      </c>
      <c r="C18" s="18"/>
      <c r="D18" s="19"/>
      <c r="E18" s="20">
        <v>0.003</v>
      </c>
      <c r="F18" s="21">
        <f t="shared" si="0"/>
        <v>4.230288</v>
      </c>
    </row>
    <row r="19" spans="1:6" ht="12.75">
      <c r="A19" s="11" t="s">
        <v>6</v>
      </c>
      <c r="B19" s="17">
        <f>D11</f>
        <v>1410.0959999999998</v>
      </c>
      <c r="C19" s="20">
        <v>0.001</v>
      </c>
      <c r="D19" s="19">
        <f>B19*C19</f>
        <v>1.4100959999999998</v>
      </c>
      <c r="E19" s="20">
        <v>0.016</v>
      </c>
      <c r="F19" s="21">
        <f t="shared" si="0"/>
        <v>22.561535999999997</v>
      </c>
    </row>
    <row r="20" spans="1:6" ht="12.75">
      <c r="A20" s="11" t="s">
        <v>8</v>
      </c>
      <c r="B20" s="17">
        <f>D11</f>
        <v>1410.0959999999998</v>
      </c>
      <c r="C20" s="18"/>
      <c r="D20" s="19"/>
      <c r="E20" s="20">
        <v>0.054</v>
      </c>
      <c r="F20" s="21">
        <f t="shared" si="0"/>
        <v>76.14518399999999</v>
      </c>
    </row>
    <row r="21" spans="1:6" ht="12.75">
      <c r="A21" s="11" t="s">
        <v>9</v>
      </c>
      <c r="B21" s="17">
        <f>IF(D11&lt;2589,D11,2589)</f>
        <v>1410.0959999999998</v>
      </c>
      <c r="C21" s="18"/>
      <c r="D21" s="19"/>
      <c r="E21" s="20">
        <v>0.001</v>
      </c>
      <c r="F21" s="21">
        <f t="shared" si="0"/>
        <v>1.4100959999999998</v>
      </c>
    </row>
    <row r="22" spans="1:6" ht="12.75">
      <c r="A22" s="11" t="s">
        <v>10</v>
      </c>
      <c r="B22" s="17">
        <f>D11</f>
        <v>1410.0959999999998</v>
      </c>
      <c r="C22" s="18"/>
      <c r="D22" s="19"/>
      <c r="E22" s="20">
        <v>0.0099</v>
      </c>
      <c r="F22" s="21">
        <f t="shared" si="0"/>
        <v>13.959950399999999</v>
      </c>
    </row>
    <row r="23" spans="1:6" ht="12.75">
      <c r="A23" s="11" t="s">
        <v>11</v>
      </c>
      <c r="B23" s="17">
        <f>D11</f>
        <v>1410.0959999999998</v>
      </c>
      <c r="C23" s="18"/>
      <c r="D23" s="19"/>
      <c r="E23" s="20">
        <v>0.005</v>
      </c>
      <c r="F23" s="21">
        <f t="shared" si="0"/>
        <v>7.050479999999999</v>
      </c>
    </row>
    <row r="24" spans="1:6" ht="12.75">
      <c r="A24" s="11" t="s">
        <v>18</v>
      </c>
      <c r="B24" s="17">
        <f>IF(D11&lt;2589,D11,2589)</f>
        <v>1410.0959999999998</v>
      </c>
      <c r="C24" s="20">
        <v>0.0225</v>
      </c>
      <c r="D24" s="19">
        <f>B24*C24</f>
        <v>31.727159999999994</v>
      </c>
      <c r="E24" s="20">
        <v>0.0338</v>
      </c>
      <c r="F24" s="21">
        <f t="shared" si="0"/>
        <v>47.661244799999984</v>
      </c>
    </row>
    <row r="25" spans="1:6" ht="12.75">
      <c r="A25" s="33" t="s">
        <v>19</v>
      </c>
      <c r="B25" s="34">
        <f>IF(D11&gt;2589,D11-2589,0)</f>
        <v>0</v>
      </c>
      <c r="C25" s="35">
        <v>0.0595</v>
      </c>
      <c r="D25" s="36">
        <f>B25*C25</f>
        <v>0</v>
      </c>
      <c r="E25" s="35">
        <v>0.1155</v>
      </c>
      <c r="F25" s="37">
        <f>B25*E25</f>
        <v>0</v>
      </c>
    </row>
    <row r="26" spans="1:6" ht="12.75">
      <c r="A26" s="33" t="s">
        <v>25</v>
      </c>
      <c r="B26" s="34">
        <f>D8</f>
        <v>1081.2559999999999</v>
      </c>
      <c r="C26" s="35"/>
      <c r="D26" s="36"/>
      <c r="E26" s="35">
        <v>0.01</v>
      </c>
      <c r="F26" s="37">
        <f>B26*E26</f>
        <v>10.81256</v>
      </c>
    </row>
    <row r="27" spans="1:6" ht="12.75">
      <c r="A27" s="33" t="s">
        <v>17</v>
      </c>
      <c r="B27" s="34">
        <f>IF(D11-SUM(D15+D17+D19+D24+D25)&lt;1289.06,0,D11-SUM(D15:D25))</f>
        <v>0</v>
      </c>
      <c r="C27" s="35">
        <v>0.01</v>
      </c>
      <c r="D27" s="36">
        <f>B27*C27</f>
        <v>0</v>
      </c>
      <c r="E27" s="35"/>
      <c r="F27" s="37"/>
    </row>
    <row r="28" spans="1:6" ht="12.75">
      <c r="A28" s="33" t="s">
        <v>22</v>
      </c>
      <c r="B28" s="34">
        <f>IF(D12-SUM(D16+D18+D20+D25+D26)&lt;1289.06,0,D12-SUM(D16:D26))</f>
        <v>0</v>
      </c>
      <c r="C28" s="35"/>
      <c r="D28" s="36"/>
      <c r="E28" s="35">
        <v>0.01</v>
      </c>
      <c r="F28" s="37">
        <f>B28*E28</f>
        <v>0</v>
      </c>
    </row>
    <row r="29" spans="1:6" ht="12.75">
      <c r="A29" s="33" t="s">
        <v>23</v>
      </c>
      <c r="B29" s="17">
        <f>IF(D11&lt;2589,D11,2589)</f>
        <v>1410.0959999999998</v>
      </c>
      <c r="C29" s="35"/>
      <c r="D29" s="36"/>
      <c r="E29" s="35">
        <v>0.0648</v>
      </c>
      <c r="F29" s="37">
        <f>B29*E29</f>
        <v>91.37422079999997</v>
      </c>
    </row>
    <row r="30" spans="1:6" ht="13.5" thickBot="1">
      <c r="A30" s="12" t="s">
        <v>24</v>
      </c>
      <c r="B30" s="17">
        <v>0</v>
      </c>
      <c r="C30" s="22"/>
      <c r="D30" s="23"/>
      <c r="E30" s="24">
        <v>0.0648</v>
      </c>
      <c r="F30" s="25">
        <f t="shared" si="0"/>
        <v>0</v>
      </c>
    </row>
    <row r="31" ht="13.5" thickTop="1"/>
    <row r="32" ht="13.5" thickBot="1"/>
    <row r="33" spans="3:6" ht="12.75">
      <c r="C33" s="69" t="s">
        <v>15</v>
      </c>
      <c r="D33" s="71">
        <f>D11-(D12+D13+D14+D15+D17+D19+D24+D25+D27)</f>
        <v>1163.1881903999997</v>
      </c>
      <c r="E33" s="66" t="s">
        <v>16</v>
      </c>
      <c r="F33" s="71">
        <f>SUM(F16:F30)</f>
        <v>572.7358159999999</v>
      </c>
    </row>
    <row r="34" spans="3:7" ht="26.25" customHeight="1" thickBot="1">
      <c r="C34" s="70"/>
      <c r="D34" s="72"/>
      <c r="E34" s="67"/>
      <c r="F34" s="72"/>
      <c r="G34" s="30"/>
    </row>
    <row r="35" ht="12.75">
      <c r="G35" s="31"/>
    </row>
  </sheetData>
  <sheetProtection/>
  <mergeCells count="6">
    <mergeCell ref="E33:E34"/>
    <mergeCell ref="A1:F2"/>
    <mergeCell ref="C33:C34"/>
    <mergeCell ref="D33:D34"/>
    <mergeCell ref="F33:F34"/>
    <mergeCell ref="D4:F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tabSelected="1" zoomScalePageLayoutView="0" workbookViewId="0" topLeftCell="A1">
      <selection activeCell="E19" sqref="E19"/>
    </sheetView>
  </sheetViews>
  <sheetFormatPr defaultColWidth="11.421875" defaultRowHeight="12.75"/>
  <cols>
    <col min="1" max="1" width="30.421875" style="39" customWidth="1"/>
    <col min="2" max="2" width="11.421875" style="40" customWidth="1"/>
    <col min="3" max="3" width="15.28125" style="39" bestFit="1" customWidth="1"/>
    <col min="4" max="4" width="14.28125" style="40" bestFit="1" customWidth="1"/>
    <col min="5" max="5" width="16.00390625" style="41" customWidth="1"/>
    <col min="6" max="6" width="14.7109375" style="40" bestFit="1" customWidth="1"/>
    <col min="7" max="7" width="23.421875" style="39" customWidth="1"/>
    <col min="8" max="8" width="15.00390625" style="39" customWidth="1"/>
    <col min="9" max="16384" width="11.421875" style="39" customWidth="1"/>
  </cols>
  <sheetData>
    <row r="1" spans="1:7" ht="12.75">
      <c r="A1" s="75" t="s">
        <v>34</v>
      </c>
      <c r="B1" s="76"/>
      <c r="C1" s="76"/>
      <c r="D1" s="76"/>
      <c r="E1" s="76"/>
      <c r="F1" s="76"/>
      <c r="G1" s="43"/>
    </row>
    <row r="2" spans="1:7" ht="12.75">
      <c r="A2" s="76"/>
      <c r="B2" s="76"/>
      <c r="C2" s="76"/>
      <c r="D2" s="76"/>
      <c r="E2" s="76"/>
      <c r="F2" s="76"/>
      <c r="G2" s="43"/>
    </row>
    <row r="3" spans="1:7" ht="18" customHeight="1">
      <c r="A3" s="76"/>
      <c r="B3" s="76"/>
      <c r="C3" s="76"/>
      <c r="D3" s="76"/>
      <c r="E3" s="76"/>
      <c r="F3" s="76"/>
      <c r="G3" s="43"/>
    </row>
    <row r="4" spans="1:7" ht="12.75">
      <c r="A4" s="78" t="s">
        <v>36</v>
      </c>
      <c r="B4" s="78"/>
      <c r="C4" s="78"/>
      <c r="D4" s="78"/>
      <c r="E4" s="78"/>
      <c r="F4" s="78"/>
      <c r="G4" s="43"/>
    </row>
    <row r="5" spans="1:7" ht="15.75" customHeight="1">
      <c r="A5" s="74" t="s">
        <v>32</v>
      </c>
      <c r="B5" s="74"/>
      <c r="C5" s="74"/>
      <c r="D5" s="74"/>
      <c r="E5" s="74"/>
      <c r="F5" s="74"/>
      <c r="G5" s="43"/>
    </row>
    <row r="6" spans="1:7" ht="15.75" customHeight="1">
      <c r="A6" s="74"/>
      <c r="B6" s="74"/>
      <c r="C6" s="74"/>
      <c r="D6" s="74"/>
      <c r="E6" s="74"/>
      <c r="F6" s="74"/>
      <c r="G6" s="43"/>
    </row>
    <row r="7" spans="1:7" ht="12.75">
      <c r="A7" s="50" t="s">
        <v>31</v>
      </c>
      <c r="B7" s="42"/>
      <c r="C7" s="43"/>
      <c r="D7" s="42"/>
      <c r="E7" s="44"/>
      <c r="F7" s="42"/>
      <c r="G7" s="43"/>
    </row>
    <row r="8" spans="1:7" ht="12.75">
      <c r="A8" s="55"/>
      <c r="B8" s="42"/>
      <c r="C8" s="43"/>
      <c r="D8" s="42"/>
      <c r="E8" s="44"/>
      <c r="F8" s="42"/>
      <c r="G8" s="43"/>
    </row>
    <row r="9" spans="1:7" ht="12.75">
      <c r="A9" s="52"/>
      <c r="D9" s="46"/>
      <c r="E9" s="47"/>
      <c r="F9" s="49"/>
      <c r="G9" s="43"/>
    </row>
    <row r="10" spans="1:7" ht="12.75">
      <c r="A10" s="45" t="s">
        <v>35</v>
      </c>
      <c r="B10" s="50">
        <v>10</v>
      </c>
      <c r="C10" s="53"/>
      <c r="D10" s="48"/>
      <c r="E10" s="48"/>
      <c r="F10" s="48"/>
      <c r="G10" s="43"/>
    </row>
    <row r="11" spans="1:7" ht="12.75">
      <c r="A11" s="45" t="s">
        <v>33</v>
      </c>
      <c r="B11" s="51">
        <f>($B$10*100)/60</f>
        <v>16.666666666666668</v>
      </c>
      <c r="C11" s="55"/>
      <c r="D11" s="42"/>
      <c r="E11" s="44"/>
      <c r="F11" s="42"/>
      <c r="G11" s="43"/>
    </row>
    <row r="12" spans="1:6" ht="12.75">
      <c r="A12" s="43"/>
      <c r="B12" s="42"/>
      <c r="C12" s="43"/>
      <c r="D12" s="42"/>
      <c r="E12" s="44"/>
      <c r="F12" s="42"/>
    </row>
    <row r="13" spans="1:6" ht="12.75">
      <c r="A13" s="43"/>
      <c r="B13" s="42"/>
      <c r="C13" s="43"/>
      <c r="D13" s="42"/>
      <c r="E13" s="44"/>
      <c r="F13" s="42"/>
    </row>
    <row r="14" spans="1:6" ht="12.75">
      <c r="A14" s="43"/>
      <c r="B14" s="42"/>
      <c r="C14" s="43"/>
      <c r="D14" s="42"/>
      <c r="E14" s="44"/>
      <c r="F14" s="42"/>
    </row>
    <row r="15" spans="1:2" ht="12.75">
      <c r="A15" s="54" t="s">
        <v>33</v>
      </c>
      <c r="B15" s="50">
        <v>20</v>
      </c>
    </row>
    <row r="16" spans="1:2" ht="12.75">
      <c r="A16" s="54" t="s">
        <v>35</v>
      </c>
      <c r="B16" s="53">
        <f>($B$15*60)/100</f>
        <v>12</v>
      </c>
    </row>
  </sheetData>
  <sheetProtection/>
  <mergeCells count="3">
    <mergeCell ref="A5:F6"/>
    <mergeCell ref="A1:F3"/>
    <mergeCell ref="A4:F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21.421875" style="32" customWidth="1"/>
    <col min="2" max="2" width="20.57421875" style="32" customWidth="1"/>
    <col min="3" max="3" width="21.140625" style="38" customWidth="1"/>
    <col min="4" max="16384" width="11.421875" style="32" customWidth="1"/>
  </cols>
  <sheetData>
    <row r="1" spans="1:7" ht="15.75">
      <c r="A1" s="77"/>
      <c r="B1" s="77"/>
      <c r="C1" s="77"/>
      <c r="D1" s="77"/>
      <c r="E1" s="77"/>
      <c r="F1" s="57"/>
      <c r="G1" s="57"/>
    </row>
    <row r="2" spans="1:7" ht="15.75">
      <c r="A2" s="77"/>
      <c r="B2" s="77"/>
      <c r="C2" s="77"/>
      <c r="D2" s="77"/>
      <c r="E2" s="77"/>
      <c r="F2" s="57"/>
      <c r="G2" s="57"/>
    </row>
    <row r="3" spans="1:7" ht="18.75">
      <c r="A3" s="56"/>
      <c r="B3" s="56"/>
      <c r="C3" s="56"/>
      <c r="D3" s="56"/>
      <c r="E3" s="56"/>
      <c r="F3" s="57"/>
      <c r="G3" s="57"/>
    </row>
    <row r="4" spans="1:7" ht="18.75">
      <c r="A4" s="77"/>
      <c r="B4" s="77"/>
      <c r="C4" s="77"/>
      <c r="D4" s="77"/>
      <c r="E4" s="77"/>
      <c r="F4" s="57"/>
      <c r="G4" s="57"/>
    </row>
    <row r="5" spans="1:7" ht="15.75">
      <c r="A5" s="57"/>
      <c r="B5" s="57"/>
      <c r="C5" s="58"/>
      <c r="D5" s="57"/>
      <c r="E5" s="57"/>
      <c r="F5" s="57"/>
      <c r="G5" s="57"/>
    </row>
    <row r="6" spans="1:7" ht="15.75">
      <c r="A6" s="57"/>
      <c r="B6" s="57"/>
      <c r="C6" s="58"/>
      <c r="D6" s="57"/>
      <c r="E6" s="57"/>
      <c r="F6" s="57"/>
      <c r="G6" s="57"/>
    </row>
    <row r="7" spans="1:7" ht="15.75">
      <c r="A7" s="57"/>
      <c r="B7" s="57"/>
      <c r="C7" s="58"/>
      <c r="D7" s="57"/>
      <c r="E7" s="57"/>
      <c r="F7" s="57"/>
      <c r="G7" s="57"/>
    </row>
    <row r="8" spans="1:7" ht="15.75">
      <c r="A8" s="57"/>
      <c r="B8" s="57"/>
      <c r="C8" s="58"/>
      <c r="D8" s="57"/>
      <c r="E8" s="57"/>
      <c r="F8" s="57"/>
      <c r="G8" s="57"/>
    </row>
    <row r="9" spans="1:7" ht="15.75">
      <c r="A9" s="57"/>
      <c r="B9" s="57"/>
      <c r="C9" s="58"/>
      <c r="D9" s="57"/>
      <c r="E9" s="57"/>
      <c r="F9" s="57"/>
      <c r="G9" s="57"/>
    </row>
    <row r="10" spans="1:7" ht="15.75">
      <c r="A10" s="57"/>
      <c r="B10" s="59"/>
      <c r="C10" s="60"/>
      <c r="D10" s="57"/>
      <c r="E10" s="57"/>
      <c r="F10" s="57"/>
      <c r="G10" s="57"/>
    </row>
    <row r="11" spans="1:7" ht="15.75">
      <c r="A11" s="57"/>
      <c r="B11" s="57"/>
      <c r="C11" s="58"/>
      <c r="D11" s="57"/>
      <c r="E11" s="57"/>
      <c r="F11" s="57"/>
      <c r="G11" s="57"/>
    </row>
    <row r="12" spans="1:7" ht="15.75">
      <c r="A12" s="57"/>
      <c r="B12" s="57"/>
      <c r="C12" s="58"/>
      <c r="D12" s="57"/>
      <c r="E12" s="57"/>
      <c r="F12" s="57"/>
      <c r="G12" s="57"/>
    </row>
    <row r="13" spans="1:7" ht="15.75">
      <c r="A13" s="57"/>
      <c r="B13" s="58"/>
      <c r="C13" s="57"/>
      <c r="D13" s="57"/>
      <c r="E13" s="59"/>
      <c r="F13" s="57"/>
      <c r="G13" s="57"/>
    </row>
    <row r="14" spans="1:7" ht="15.75">
      <c r="A14" s="61"/>
      <c r="B14" s="62"/>
      <c r="C14" s="63"/>
      <c r="D14" s="62"/>
      <c r="E14" s="64"/>
      <c r="F14" s="57"/>
      <c r="G14" s="57"/>
    </row>
    <row r="15" spans="1:7" ht="15.75">
      <c r="A15" s="57"/>
      <c r="B15" s="57"/>
      <c r="C15" s="58"/>
      <c r="D15" s="57"/>
      <c r="E15" s="57"/>
      <c r="F15" s="57"/>
      <c r="G15" s="57"/>
    </row>
    <row r="16" spans="1:7" ht="15.75">
      <c r="A16" s="57"/>
      <c r="B16" s="57"/>
      <c r="C16" s="58"/>
      <c r="D16" s="57"/>
      <c r="E16" s="57"/>
      <c r="F16" s="57"/>
      <c r="G16" s="57"/>
    </row>
    <row r="17" spans="1:7" ht="15.75">
      <c r="A17" s="57"/>
      <c r="B17" s="62"/>
      <c r="C17" s="65"/>
      <c r="D17" s="57"/>
      <c r="E17" s="57"/>
      <c r="F17" s="57"/>
      <c r="G17" s="57"/>
    </row>
    <row r="18" spans="1:7" ht="15.75">
      <c r="A18" s="61"/>
      <c r="B18" s="58"/>
      <c r="C18" s="58"/>
      <c r="D18" s="60"/>
      <c r="E18" s="57"/>
      <c r="F18" s="57"/>
      <c r="G18" s="57"/>
    </row>
    <row r="19" spans="1:7" ht="15.75">
      <c r="A19" s="57"/>
      <c r="B19" s="57"/>
      <c r="C19" s="58"/>
      <c r="D19" s="57"/>
      <c r="E19" s="57"/>
      <c r="F19" s="57"/>
      <c r="G19" s="57"/>
    </row>
    <row r="20" spans="1:7" ht="15.75">
      <c r="A20" s="57"/>
      <c r="B20" s="57"/>
      <c r="C20" s="58"/>
      <c r="D20" s="57"/>
      <c r="E20" s="57"/>
      <c r="F20" s="57"/>
      <c r="G20" s="57"/>
    </row>
    <row r="21" spans="1:7" ht="15.75">
      <c r="A21" s="57"/>
      <c r="B21" s="57"/>
      <c r="C21" s="58"/>
      <c r="D21" s="57"/>
      <c r="E21" s="57"/>
      <c r="F21" s="57"/>
      <c r="G21" s="57"/>
    </row>
    <row r="22" spans="1:7" ht="15.75">
      <c r="A22" s="57"/>
      <c r="B22" s="57"/>
      <c r="C22" s="58"/>
      <c r="D22" s="57"/>
      <c r="E22" s="57"/>
      <c r="F22" s="57"/>
      <c r="G22" s="57"/>
    </row>
    <row r="23" spans="1:7" ht="15.75">
      <c r="A23" s="57"/>
      <c r="B23" s="57"/>
      <c r="C23" s="58"/>
      <c r="D23" s="57"/>
      <c r="E23" s="57"/>
      <c r="F23" s="57"/>
      <c r="G23" s="57"/>
    </row>
    <row r="24" spans="1:7" ht="15.75">
      <c r="A24" s="57"/>
      <c r="B24" s="57"/>
      <c r="C24" s="58"/>
      <c r="D24" s="57"/>
      <c r="E24" s="57"/>
      <c r="F24" s="57"/>
      <c r="G24" s="57"/>
    </row>
    <row r="25" spans="1:7" ht="15.75">
      <c r="A25" s="57"/>
      <c r="B25" s="57"/>
      <c r="C25" s="58"/>
      <c r="D25" s="57"/>
      <c r="E25" s="57"/>
      <c r="F25" s="57"/>
      <c r="G25" s="57"/>
    </row>
    <row r="26" spans="1:7" ht="15.75">
      <c r="A26" s="57"/>
      <c r="B26" s="57"/>
      <c r="C26" s="58"/>
      <c r="D26" s="57"/>
      <c r="E26" s="57"/>
      <c r="F26" s="57"/>
      <c r="G26" s="57"/>
    </row>
  </sheetData>
  <sheetProtection/>
  <mergeCells count="2">
    <mergeCell ref="A1:E2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 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Severine</cp:lastModifiedBy>
  <cp:lastPrinted>2012-03-26T12:39:01Z</cp:lastPrinted>
  <dcterms:created xsi:type="dcterms:W3CDTF">2005-05-10T14:08:51Z</dcterms:created>
  <dcterms:modified xsi:type="dcterms:W3CDTF">2015-10-02T08:38:11Z</dcterms:modified>
  <cp:category/>
  <cp:version/>
  <cp:contentType/>
  <cp:contentStatus/>
</cp:coreProperties>
</file>